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sv.izumozaki.town.izumozaki.niigata.jp\ファイルサーバ\建設課\003_上下水道係\上下水道共通\経営状況調査（経営安定化計画・高資本費対策基礎数値）\経営比較分析表\R5\"/>
    </mc:Choice>
  </mc:AlternateContent>
  <xr:revisionPtr revIDLastSave="0" documentId="13_ncr:1_{CE922D41-1537-443B-91C9-88DFC22B61F7}" xr6:coauthVersionLast="47" xr6:coauthVersionMax="47" xr10:uidLastSave="{00000000-0000-0000-0000-000000000000}"/>
  <workbookProtection workbookAlgorithmName="SHA-512" workbookHashValue="ONmcj/WG3EDnFKI14GVMIHzx1N8yHORk1bzbu2Bs89Jd1YDuhTZcs4qLJQLUnIacZYPpa1vhSNMNFvGG6iX4sw==" workbookSaltValue="/2iPa/mLqcAPbzAQGhhOb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W10" i="4"/>
  <c r="I10" i="4"/>
  <c r="B10" i="4"/>
  <c r="BB8" i="4"/>
  <c r="AL8" i="4"/>
  <c r="P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<sst xmlns="http://schemas.openxmlformats.org/spreadsheetml/2006/main" count="247" uniqueCount="120">
  <si>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</si>
  <si>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</si>
  <si>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</si>
  <si>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</si>
  <si>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</si>
  <si>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</si>
  <si>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</si>
  <si>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</si>
  <si>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</si>
  <si>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</si>
  <si>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</si>
  <si>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</si>
  <si>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</si>
  <si>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</si>
  <si>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</si>
  <si>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</si>
  <si>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</si>
  <si>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</si>
  <si>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</si>
  <si>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</si>
  <si>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</si>
  <si>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</si>
  <si>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</si>
  <si>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</si>
  <si>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</si>
  <si>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</si>
  <si>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</si>
  <si>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</si>
  <si>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</si>
  <si>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</si>
  <si>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</si>
  <si>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</si>
  <si>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</si>
  <si>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</si>
  <si>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</si>
  <si>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</si>
  <si>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</si>
  <si>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</si>
  <si>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</si>
  <si>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</si>
  <si>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</si>
  <si>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</si>
  <si>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</si>
  <si>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</si>
  <si>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</si>
  <si>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</si>
  <si>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</si>
  <si>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</si>
  <si>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</si>
  <si>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</si>
  <si>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</si>
  <si>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</si>
  <si>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</si>
  <si>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</si>
  <si>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</si>
  <si>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</si>
  <si>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</si>
  <si>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</si>
  <si>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</si>
  <si>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</si>
  <si>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</si>
  <si>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</si>
  <si>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</si>
  <si>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</si>
  <si>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</si>
  <si>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</si>
  <si>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</si>
  <si>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</si>
  <si>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</si>
  <si>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</si>
  <si>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</si>
  <si>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</si>
  <si>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</si>
  <si>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</si>
  <si>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</si>
  <si>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</si>
  <si>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</si>
  <si>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</si>
  <si>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</si>
  <si>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</si>
  <si>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</si>
  <si>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</si>
  <si>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</si>
  <si>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</si>
  <si>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</si>
  <si>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</si>
  <si>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</si>
  <si>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</si>
  <si>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</si>
  <si>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</si>
  <si>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</si>
  <si>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</si>
  <si>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</si>
  <si>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</si>
  <si>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</si>
  <si>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</si>
  <si>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</si>
  <si>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</si>
  <si>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出雲崎町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</si>
  <si>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</si>
  <si>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</si>
  <si>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</si>
  <si>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</si>
  <si>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</si>
  <si>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</si>
  <si>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</si>
  <si>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</si>
  <si>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</si>
  <si>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</si>
  <si>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</si>
  <si>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</si>
  <si>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</si>
  <si>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</si>
  <si>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</si>
  <si>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</si>
  <si>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</si>
  <si>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</si>
  <si>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収益的収支比率は本事業を運営していくための総費用と起債償還が使用料収入と繰入金で賄えているかを示す指標、⑤経費回収率は使用料で回収すべき経費をどの程度賄えているかを示す指標、⑥汚水処理原価は汚水処理1ｍ3あたりに要した経費です。いずれの指標においても、当初設置に係る起債償還や使用料収入の減少が圧迫要因となっています。起債償還額は減少傾向でありますが、さらなる維持管理費等の経費削減に努めます。
 ④企業債残高対事業規模比率は使用料収入に対する起債残高の規模を示しています。起債残高は減少しており、現時点では更新投資の緊急性も低いため堅調な推移が見込まれます。
 ⑦施設利用率は一日に対応可能な施設処理能力対する平均処理水量の割合です。今後も人口減少に伴う処理水量の減少が懸念材料となります。
 ⑧水洗化率は現在処理区域内人口のうち、実際に水洗便所を設置している人口の割合です。本比率は高く、良好な状態です。</t>
    <phoneticPr fontId="4"/>
  </si>
  <si>
    <t xml:space="preserve"> 古い施設は20年以上経過しておりますが、消耗部品の交換等を行っており、保守点検において老朽化を懸念する事象は報告されていません。また、過去の災害時にも施設の適切な保全及び入替が行われています。このため、現時点において更新投資の緊急性は低いと考えられます。</t>
    <phoneticPr fontId="4"/>
  </si>
  <si>
    <t xml:space="preserve"> 収益的収支比率、企業債残高対事業規模比率等、起債償還額の減少により改善傾向にありますが、償還金は繰入金に頼っている状況です。使用料水準は近隣の事業所に比べ高額であり、水洗化率も高く今後の大幅な収入増加は見込めないことから、保守点検による施設の延命化を図り、経費縮減に努めます。
 上記方針を戦略的に実施するため今後10年間の経営戦略を平成29年1月に策定しました。令和6年度に地方公営企業法への移行を予定しており、移行後に改めて経営戦略の見直しを行います。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</si>
</sst>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A2-4819-B7BC-62B2AEB76E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6A2-4819-B7BC-62B2AEB76E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46.96</c:v>
                </c:pt>
                <c:pt idx="1">
                  <c:v>46.93</c:v>
                </c:pt>
                <c:pt idx="2">
                  <c:v>50.85</c:v>
                </c:pt>
                <c:pt idx="3">
                  <c:v>47.16</c:v>
                </c:pt>
                <c:pt idx="4">
                  <c:v>52.63</c:v>
                </c:pt>
              </c:numCache>
            </c:numRef>
          </c:val>
          <c:extLst>
            <c:ext xmlns:c16="http://schemas.microsoft.com/office/drawing/2014/chart" uri="{C3380CC4-5D6E-409C-BE32-E72D297353CC}">
              <c16:uniqueId val="{00000000-BFCE-4F0B-8230-238DFF468E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BFCE-4F0B-8230-238DFF468E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95.88</c:v>
                </c:pt>
                <c:pt idx="1">
                  <c:v>96.15</c:v>
                </c:pt>
                <c:pt idx="2">
                  <c:v>96.08</c:v>
                </c:pt>
                <c:pt idx="3">
                  <c:v>96.32</c:v>
                </c:pt>
                <c:pt idx="4">
                  <c:v>96.18</c:v>
                </c:pt>
              </c:numCache>
            </c:numRef>
          </c:val>
          <c:extLst>
            <c:ext xmlns:c16="http://schemas.microsoft.com/office/drawing/2014/chart" uri="{C3380CC4-5D6E-409C-BE32-E72D297353CC}">
              <c16:uniqueId val="{00000000-E645-4AD2-AD44-8820ACFF94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E645-4AD2-AD44-8820ACFF94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82.31</c:v>
                </c:pt>
                <c:pt idx="1">
                  <c:v>87.87</c:v>
                </c:pt>
                <c:pt idx="2">
                  <c:v>83.26</c:v>
                </c:pt>
                <c:pt idx="3">
                  <c:v>80.680000000000007</c:v>
                </c:pt>
                <c:pt idx="4">
                  <c:v>80.12</c:v>
                </c:pt>
              </c:numCache>
            </c:numRef>
          </c:val>
          <c:extLst>
            <c:ext xmlns:c16="http://schemas.microsoft.com/office/drawing/2014/chart" uri="{C3380CC4-5D6E-409C-BE32-E72D297353CC}">
              <c16:uniqueId val="{00000000-0468-4DDF-AB1F-D4FA3AD8AE9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68-4DDF-AB1F-D4FA3AD8AE9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E9-4FFB-8CB4-55F7057478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E9-4FFB-8CB4-55F7057478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0E-4AE4-BB05-D8D4405983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0E-4AE4-BB05-D8D4405983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DF-4D90-9208-FC47C05DBE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F-4D90-9208-FC47C05DBE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3C-4957-A072-C2DF726E127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3C-4957-A072-C2DF726E127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310.44</c:v>
                </c:pt>
                <c:pt idx="1">
                  <c:v>303.58</c:v>
                </c:pt>
                <c:pt idx="2">
                  <c:v>288.5</c:v>
                </c:pt>
                <c:pt idx="3">
                  <c:v>284.05</c:v>
                </c:pt>
                <c:pt idx="4">
                  <c:v>271.04000000000002</c:v>
                </c:pt>
              </c:numCache>
            </c:numRef>
          </c:val>
          <c:extLst>
            <c:ext xmlns:c16="http://schemas.microsoft.com/office/drawing/2014/chart" uri="{C3380CC4-5D6E-409C-BE32-E72D297353CC}">
              <c16:uniqueId val="{00000000-6C5A-4E84-8555-A7B6298D47D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6C5A-4E84-8555-A7B6298D47D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73.290000000000006</c:v>
                </c:pt>
                <c:pt idx="1">
                  <c:v>83.34</c:v>
                </c:pt>
                <c:pt idx="2">
                  <c:v>78.22</c:v>
                </c:pt>
                <c:pt idx="3">
                  <c:v>75.97</c:v>
                </c:pt>
                <c:pt idx="4">
                  <c:v>75.33</c:v>
                </c:pt>
              </c:numCache>
            </c:numRef>
          </c:val>
          <c:extLst>
            <c:ext xmlns:c16="http://schemas.microsoft.com/office/drawing/2014/chart" uri="{C3380CC4-5D6E-409C-BE32-E72D297353CC}">
              <c16:uniqueId val="{00000000-DD3A-4545-B872-C313F24F37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DD3A-4545-B872-C313F24F37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275.49</c:v>
                </c:pt>
                <c:pt idx="1">
                  <c:v>246.59</c:v>
                </c:pt>
                <c:pt idx="2">
                  <c:v>246.94</c:v>
                </c:pt>
                <c:pt idx="3">
                  <c:v>273.26</c:v>
                </c:pt>
                <c:pt idx="4">
                  <c:v>253.76</c:v>
                </c:pt>
              </c:numCache>
            </c:numRef>
          </c:val>
          <c:extLst>
            <c:ext xmlns:c16="http://schemas.microsoft.com/office/drawing/2014/chart" uri="{C3380CC4-5D6E-409C-BE32-E72D297353CC}">
              <c16:uniqueId val="{00000000-96AA-4095-8AD9-1BB33763FE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96AA-4095-8AD9-1BB33763FE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election activeCell="BC57" sqref="BC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新潟県　出雲崎町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4119</v>
      </c>
      <c r="AM8" s="55"/>
      <c r="AN8" s="55"/>
      <c r="AO8" s="55"/>
      <c r="AP8" s="55"/>
      <c r="AQ8" s="55"/>
      <c r="AR8" s="55"/>
      <c r="AS8" s="55"/>
      <c r="AT8" s="54">
        <f>データ!T6</f>
        <v>44.41</v>
      </c>
      <c r="AU8" s="54"/>
      <c r="AV8" s="54"/>
      <c r="AW8" s="54"/>
      <c r="AX8" s="54"/>
      <c r="AY8" s="54"/>
      <c r="AZ8" s="54"/>
      <c r="BA8" s="54"/>
      <c r="BB8" s="54">
        <f>データ!U6</f>
        <v>92.75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8.34</v>
      </c>
      <c r="Q10" s="54"/>
      <c r="R10" s="54"/>
      <c r="S10" s="54"/>
      <c r="T10" s="54"/>
      <c r="U10" s="54"/>
      <c r="V10" s="54"/>
      <c r="W10" s="54">
        <f>データ!Q6</f>
        <v>100</v>
      </c>
      <c r="X10" s="54"/>
      <c r="Y10" s="54"/>
      <c r="Z10" s="54"/>
      <c r="AA10" s="54"/>
      <c r="AB10" s="54"/>
      <c r="AC10" s="54"/>
      <c r="AD10" s="55">
        <f>データ!R6</f>
        <v>3740</v>
      </c>
      <c r="AE10" s="55"/>
      <c r="AF10" s="55"/>
      <c r="AG10" s="55"/>
      <c r="AH10" s="55"/>
      <c r="AI10" s="55"/>
      <c r="AJ10" s="55"/>
      <c r="AK10" s="2"/>
      <c r="AL10" s="55">
        <f>データ!V6</f>
        <v>340</v>
      </c>
      <c r="AM10" s="55"/>
      <c r="AN10" s="55"/>
      <c r="AO10" s="55"/>
      <c r="AP10" s="55"/>
      <c r="AQ10" s="55"/>
      <c r="AR10" s="55"/>
      <c r="AS10" s="55"/>
      <c r="AT10" s="54">
        <f>データ!W6</f>
        <v>0.1</v>
      </c>
      <c r="AU10" s="54"/>
      <c r="AV10" s="54"/>
      <c r="AW10" s="54"/>
      <c r="AX10" s="54"/>
      <c r="AY10" s="54"/>
      <c r="AZ10" s="54"/>
      <c r="BA10" s="54"/>
      <c r="BB10" s="54">
        <f>データ!X6</f>
        <v>3400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LO/k5p1J1IdrKYKMkKO0zyNTnF6xtx+VA714Z94BnAiBk0f1VE3eihnzw83lNEKMCAgyyhMWp66hkwDATiHKAg==" saltValue="VkE4r/+Voql62WITVns6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154059</v>
      </c>
      <c r="D6" s="19">
        <f t="shared" si="3"/>
        <v>47</v>
      </c>
      <c r="E6" s="19">
        <f t="shared" si="3"/>
        <v>18</v>
      </c>
      <c r="F6" s="19">
        <f t="shared" si="3"/>
        <v>0</v>
      </c>
      <c r="G6" s="19">
        <f t="shared" si="3"/>
        <v>0</v>
      </c>
      <c r="H6" s="19" t="str">
        <f t="shared" si="3"/>
        <v>新潟県　出雲崎町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8.34</v>
      </c>
      <c r="Q6" s="20">
        <f t="shared" si="3"/>
        <v>100</v>
      </c>
      <c r="R6" s="20">
        <f t="shared" si="3"/>
        <v>3740</v>
      </c>
      <c r="S6" s="20">
        <f t="shared" si="3"/>
        <v>4119</v>
      </c>
      <c r="T6" s="20">
        <f t="shared" si="3"/>
        <v>44.41</v>
      </c>
      <c r="U6" s="20">
        <f t="shared" si="3"/>
        <v>92.75</v>
      </c>
      <c r="V6" s="20">
        <f t="shared" si="3"/>
        <v>340</v>
      </c>
      <c r="W6" s="20">
        <f t="shared" si="3"/>
        <v>0.1</v>
      </c>
      <c r="X6" s="20">
        <f t="shared" si="3"/>
        <v>3400</v>
      </c>
      <c r="Y6" s="21">
        <f>IF(Y7="",NA(),Y7)</f>
        <v>82.31</v>
      </c>
      <c r="Z6" s="21">
        <f t="shared" ref="Z6:AH6" si="4">IF(Z7="",NA(),Z7)</f>
        <v>87.87</v>
      </c>
      <c r="AA6" s="21">
        <f t="shared" si="4"/>
        <v>83.26</v>
      </c>
      <c r="AB6" s="21">
        <f t="shared" si="4"/>
        <v>80.680000000000007</v>
      </c>
      <c r="AC6" s="21">
        <f t="shared" si="4"/>
        <v>80.12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310.44</v>
      </c>
      <c r="BG6" s="21">
        <f t="shared" ref="BG6:BO6" si="7">IF(BG7="",NA(),BG7)</f>
        <v>303.58</v>
      </c>
      <c r="BH6" s="21">
        <f t="shared" si="7"/>
        <v>288.5</v>
      </c>
      <c r="BI6" s="21">
        <f t="shared" si="7"/>
        <v>284.05</v>
      </c>
      <c r="BJ6" s="21">
        <f t="shared" si="7"/>
        <v>271.04000000000002</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73.290000000000006</v>
      </c>
      <c r="BR6" s="21">
        <f t="shared" ref="BR6:BZ6" si="8">IF(BR7="",NA(),BR7)</f>
        <v>83.34</v>
      </c>
      <c r="BS6" s="21">
        <f t="shared" si="8"/>
        <v>78.22</v>
      </c>
      <c r="BT6" s="21">
        <f t="shared" si="8"/>
        <v>75.97</v>
      </c>
      <c r="BU6" s="21">
        <f t="shared" si="8"/>
        <v>75.33</v>
      </c>
      <c r="BV6" s="21">
        <f t="shared" si="8"/>
        <v>63.06</v>
      </c>
      <c r="BW6" s="21">
        <f t="shared" si="8"/>
        <v>62.5</v>
      </c>
      <c r="BX6" s="21">
        <f t="shared" si="8"/>
        <v>60.59</v>
      </c>
      <c r="BY6" s="21">
        <f t="shared" si="8"/>
        <v>60</v>
      </c>
      <c r="BZ6" s="21">
        <f t="shared" si="8"/>
        <v>59.01</v>
      </c>
      <c r="CA6" s="20" t="str">
        <f>IF(CA7="","",IF(CA7="-","【-】","【"&amp;SUBSTITUTE(TEXT(CA7,"#,##0.00"),"-","△")&amp;"】"))</f>
        <v>【57.03】</v>
      </c>
      <c r="CB6" s="21">
        <f>IF(CB7="",NA(),CB7)</f>
        <v>275.49</v>
      </c>
      <c r="CC6" s="21">
        <f t="shared" ref="CC6:CK6" si="9">IF(CC7="",NA(),CC7)</f>
        <v>246.59</v>
      </c>
      <c r="CD6" s="21">
        <f t="shared" si="9"/>
        <v>246.94</v>
      </c>
      <c r="CE6" s="21">
        <f t="shared" si="9"/>
        <v>273.26</v>
      </c>
      <c r="CF6" s="21">
        <f t="shared" si="9"/>
        <v>253.76</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46.96</v>
      </c>
      <c r="CN6" s="21">
        <f t="shared" ref="CN6:CV6" si="10">IF(CN7="",NA(),CN7)</f>
        <v>46.93</v>
      </c>
      <c r="CO6" s="21">
        <f t="shared" si="10"/>
        <v>50.85</v>
      </c>
      <c r="CP6" s="21">
        <f t="shared" si="10"/>
        <v>47.16</v>
      </c>
      <c r="CQ6" s="21">
        <f t="shared" si="10"/>
        <v>52.63</v>
      </c>
      <c r="CR6" s="21">
        <f t="shared" si="10"/>
        <v>59.94</v>
      </c>
      <c r="CS6" s="21">
        <f t="shared" si="10"/>
        <v>59.64</v>
      </c>
      <c r="CT6" s="21">
        <f t="shared" si="10"/>
        <v>58.19</v>
      </c>
      <c r="CU6" s="21">
        <f t="shared" si="10"/>
        <v>56.52</v>
      </c>
      <c r="CV6" s="21">
        <f t="shared" si="10"/>
        <v>88.45</v>
      </c>
      <c r="CW6" s="20" t="str">
        <f>IF(CW7="","",IF(CW7="-","【-】","【"&amp;SUBSTITUTE(TEXT(CW7,"#,##0.00"),"-","△")&amp;"】"))</f>
        <v>【84.27】</v>
      </c>
      <c r="CX6" s="21">
        <f>IF(CX7="",NA(),CX7)</f>
        <v>95.88</v>
      </c>
      <c r="CY6" s="21">
        <f t="shared" ref="CY6:DG6" si="11">IF(CY7="",NA(),CY7)</f>
        <v>96.15</v>
      </c>
      <c r="CZ6" s="21">
        <f t="shared" si="11"/>
        <v>96.08</v>
      </c>
      <c r="DA6" s="21">
        <f t="shared" si="11"/>
        <v>96.32</v>
      </c>
      <c r="DB6" s="21">
        <f t="shared" si="11"/>
        <v>96.18</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154059</v>
      </c>
      <c r="D7" s="23">
        <v>47</v>
      </c>
      <c r="E7" s="23">
        <v>18</v>
      </c>
      <c r="F7" s="23">
        <v>0</v>
      </c>
      <c r="G7" s="23">
        <v>0</v>
      </c>
      <c r="H7" s="23" t="s">
        <v>98</v>
      </c>
      <c r="I7" s="23" t="s">
        <v>99</v>
      </c>
      <c r="J7" s="23" t="s">
        <v>100</v>
      </c>
      <c r="K7" s="23" t="s">
        <v>101</v>
      </c>
      <c r="L7" s="23" t="s">
        <v>102</v>
      </c>
      <c r="M7" s="23" t="s">
        <v>103</v>
      </c>
      <c r="N7" s="24" t="s">
        <v>104</v>
      </c>
      <c r="O7" s="24" t="s">
        <v>105</v>
      </c>
      <c r="P7" s="24">
        <v>8.34</v>
      </c>
      <c r="Q7" s="24">
        <v>100</v>
      </c>
      <c r="R7" s="24">
        <v>3740</v>
      </c>
      <c r="S7" s="24">
        <v>4119</v>
      </c>
      <c r="T7" s="24">
        <v>44.41</v>
      </c>
      <c r="U7" s="24">
        <v>92.75</v>
      </c>
      <c r="V7" s="24">
        <v>340</v>
      </c>
      <c r="W7" s="24">
        <v>0.1</v>
      </c>
      <c r="X7" s="24">
        <v>3400</v>
      </c>
      <c r="Y7" s="24">
        <v>82.31</v>
      </c>
      <c r="Z7" s="24">
        <v>87.87</v>
      </c>
      <c r="AA7" s="24">
        <v>83.26</v>
      </c>
      <c r="AB7" s="24">
        <v>80.680000000000007</v>
      </c>
      <c r="AC7" s="24">
        <v>80.12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310.44</v>
      </c>
      <c r="BG7" s="24">
        <v>303.58</v>
      </c>
      <c r="BH7" s="24">
        <v>288.5</v>
      </c>
      <c r="BI7" s="24">
        <v>284.05</v>
      </c>
      <c r="BJ7" s="24">
        <v>271.04000000000002</v>
      </c>
      <c r="BK7" s="24">
        <v>296.89</v>
      </c>
      <c r="BL7" s="24">
        <v>270.57</v>
      </c>
      <c r="BM7" s="24">
        <v>294.27</v>
      </c>
      <c r="BN7" s="24">
        <v>294.08999999999997</v>
      </c>
      <c r="BO7" s="24">
        <v>294.08999999999997</v>
      </c>
      <c r="BP7" s="24">
        <v>307.39</v>
      </c>
      <c r="BQ7" s="24">
        <v>73.290000000000006</v>
      </c>
      <c r="BR7" s="24">
        <v>83.34</v>
      </c>
      <c r="BS7" s="24">
        <v>78.22</v>
      </c>
      <c r="BT7" s="24">
        <v>75.97</v>
      </c>
      <c r="BU7" s="24">
        <v>75.33</v>
      </c>
      <c r="BV7" s="24">
        <v>63.06</v>
      </c>
      <c r="BW7" s="24">
        <v>62.5</v>
      </c>
      <c r="BX7" s="24">
        <v>60.59</v>
      </c>
      <c r="BY7" s="24">
        <v>60</v>
      </c>
      <c r="BZ7" s="24">
        <v>59.01</v>
      </c>
      <c r="CA7" s="24">
        <v>57.03</v>
      </c>
      <c r="CB7" s="24">
        <v>275.49</v>
      </c>
      <c r="CC7" s="24">
        <v>246.59</v>
      </c>
      <c r="CD7" s="24">
        <v>246.94</v>
      </c>
      <c r="CE7" s="24">
        <v>273.26</v>
      </c>
      <c r="CF7" s="24">
        <v>253.76</v>
      </c>
      <c r="CG7" s="24">
        <v>264.77</v>
      </c>
      <c r="CH7" s="24">
        <v>269.33</v>
      </c>
      <c r="CI7" s="24">
        <v>280.23</v>
      </c>
      <c r="CJ7" s="24">
        <v>282.70999999999998</v>
      </c>
      <c r="CK7" s="24">
        <v>291.82</v>
      </c>
      <c r="CL7" s="24">
        <v>294.83</v>
      </c>
      <c r="CM7" s="24">
        <v>46.96</v>
      </c>
      <c r="CN7" s="24">
        <v>46.93</v>
      </c>
      <c r="CO7" s="24">
        <v>50.85</v>
      </c>
      <c r="CP7" s="24">
        <v>47.16</v>
      </c>
      <c r="CQ7" s="24">
        <v>52.63</v>
      </c>
      <c r="CR7" s="24">
        <v>59.94</v>
      </c>
      <c r="CS7" s="24">
        <v>59.64</v>
      </c>
      <c r="CT7" s="24">
        <v>58.19</v>
      </c>
      <c r="CU7" s="24">
        <v>56.52</v>
      </c>
      <c r="CV7" s="24">
        <v>88.45</v>
      </c>
      <c r="CW7" s="24">
        <v>84.27</v>
      </c>
      <c r="CX7" s="24">
        <v>95.88</v>
      </c>
      <c r="CY7" s="24">
        <v>96.15</v>
      </c>
      <c r="CZ7" s="24">
        <v>96.08</v>
      </c>
      <c r="DA7" s="24">
        <v>96.32</v>
      </c>
      <c r="DB7" s="24">
        <v>96.18</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村越　一雄</cp:lastModifiedBy>
  <cp:lastPrinted>2024-01-22T01:08:43Z</cp:lastPrinted>
  <dcterms:modified xsi:type="dcterms:W3CDTF">2024-01-22T01:21:47Z</dcterms:modified>
</cp:coreProperties>
</file>