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filesv.izumozaki.town.izumozaki.niigata.jp\ファイルサーバ\建設課\003_上下水道係\01上下水道共通\経営状況調査（経営安定化計画・高資本費対策基礎数値）\経営比較分析表\R6\R7.2.103修正\"/>
    </mc:Choice>
  </mc:AlternateContent>
  <xr:revisionPtr revIDLastSave="0" documentId="13_ncr:1_{0E7D24E0-79A0-482A-801D-FD5158D12341}" xr6:coauthVersionLast="47" xr6:coauthVersionMax="47" xr10:uidLastSave="{00000000-0000-0000-0000-000000000000}"/>
  <workbookProtection workbookAlgorithmName="SHA-512" workbookHashValue="yrWv4hMI102b4x1zzBGSHID+T7pspYFgnyIcQCxpQRZqcw20WIxDSslD5r1ePC0lxyhtfJdyWisBiOmAZPtQGA==" workbookSaltValue="6Du29k+nFRQF8GlDNGPW/g==" workbookSpinCount="100000" lockStructure="1"/>
  <bookViews>
    <workbookView xWindow="-120" yWindow="-120" windowWidth="20730" windowHeight="1116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AL10" i="4" s="1"/>
  <c r="U6" i="5"/>
  <c r="BB8" i="4" s="1"/>
  <c r="T6" i="5"/>
  <c r="AT8" i="4" s="1"/>
  <c r="S6" i="5"/>
  <c r="R6" i="5"/>
  <c r="AD10" i="4" s="1"/>
  <c r="Q6" i="5"/>
  <c r="W10" i="4" s="1"/>
  <c r="P6" i="5"/>
  <c r="P10" i="4" s="1"/>
  <c r="O6" i="5"/>
  <c r="I10" i="4" s="1"/>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86" i="4"/>
  <c r="H86" i="4"/>
  <c r="E86" i="4"/>
  <c r="AL8" i="4"/>
  <c r="P8" i="4"/>
  <c r="I8" i="4"/>
</calcChain>
</file>

<file path=xl/sharedStrings.xml><?xml version="1.0" encoding="utf-8"?>
<sst xmlns="http://schemas.openxmlformats.org/spreadsheetml/2006/main" count="236" uniqueCount="120">
  <si>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</si>
  <si>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</si>
  <si>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</si>
  <si>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</si>
  <si>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</si>
  <si>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</si>
  <si>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</si>
  <si>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</si>
  <si>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</si>
  <si>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</si>
  <si>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</si>
  <si>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</si>
  <si>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</si>
  <si>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</si>
  <si>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</si>
  <si>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</si>
  <si>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</si>
  <si>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</si>
  <si>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</si>
  <si>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</si>
  <si>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</si>
  <si>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</si>
  <si>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</si>
  <si>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</si>
  <si>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</si>
  <si>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</si>
  <si>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</si>
  <si>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</si>
  <si>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</si>
  <si>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</si>
  <si>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</si>
  <si>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</si>
  <si>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</si>
  <si>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</si>
  <si>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</si>
  <si>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</si>
  <si>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</si>
  <si>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</si>
  <si>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</si>
  <si>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</si>
  <si>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</si>
  <si>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</si>
  <si>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</si>
  <si>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</si>
  <si>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</si>
  <si>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</si>
  <si>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</si>
  <si>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</si>
  <si>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</si>
  <si>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</si>
  <si>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</si>
  <si>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</si>
  <si>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</si>
  <si>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</si>
  <si>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</si>
  <si>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</si>
  <si>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</si>
  <si>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</si>
  <si>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</si>
  <si>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</si>
  <si>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</si>
  <si>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</si>
  <si>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</si>
  <si>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</si>
  <si>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</si>
  <si>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</si>
  <si>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</si>
  <si>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</si>
  <si>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</si>
  <si>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</si>
  <si>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</si>
  <si>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</si>
  <si>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</si>
  <si>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</si>
  <si>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</si>
  <si>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</si>
  <si>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</si>
  <si>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</si>
  <si>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</si>
  <si>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</si>
  <si>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</si>
  <si>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</si>
  <si>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</si>
  <si>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</si>
  <si>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</si>
  <si>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</si>
  <si>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</si>
  <si>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</si>
  <si>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</si>
  <si>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</si>
  <si>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</si>
  <si>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</si>
  <si>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</si>
  <si>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</si>
  <si>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</si>
  <si>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</si>
  <si>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</si>
  <si>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</si>
  <si>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新潟県　出雲崎町</t>
  </si>
  <si>
    <t>法非適用</t>
  </si>
  <si>
    <t>下水道事業</t>
  </si>
  <si>
    <t>農業集落排水</t>
  </si>
  <si>
    <t>F1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</si>
  <si>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</si>
  <si>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</si>
  <si>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</si>
  <si>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</si>
  <si>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</si>
  <si>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</si>
  <si>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</si>
  <si>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</si>
  <si>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</si>
  <si>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</si>
  <si>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</si>
  <si>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</si>
  <si>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"R"dd</t>
    <phoneticPr fontId="4"/>
  </si>
  <si>
    <t>←書式設定</t>
    <rPh sb="1" eb="3">
      <t>ショシキ</t>
    </rPh>
    <rPh sb="3" eb="5">
      <t>セッテイ</t>
    </rPh>
    <phoneticPr fontId="4"/>
  </si>
  <si>
    <t>　①収益的収支は、農排事業を運営していくための維持管理費と起債償還が、料金収入と繰入金で賄えているかの比率です。収入不足を示していますが起債元金償還に係る繰入金を考慮すれば100％となります。収支バランスは保たれますが、起債償還の大部分を繰入金で賄っている状況です。
　④企業債残高対事業規模比率は、起債の残高から基準内繰入を除いた金額を単年度の営業収入で除した数値です。昨年度とほぼ横ばいでした。
　⑤経費回収率は、本来使用料で賄うべき経費をどの程度使用料で負担できているかの数値で、料金収入を維持管理費と公費負担以外の起債償還金で除しています。起債償還のピークを過ぎているため改善傾向です。
　⑥汚水処理原価は、維持管理と公費負担以外の起債償還を年間の処理水量で除した数値、汚水処理１m3あたりいくらかかっているかの金額ですが、改善傾向です。
  ⑦施設利用率は、処理場の日平均処理水量を施設最大処理能力で除した数値です。人口減少に伴う処理水量が減少しており、今後も人口減少が懸念材料となります。
　⑧水洗化率は、住民のご理解もあり類似団体と比べ高い数値です。
　</t>
    <rPh sb="186" eb="189">
      <t>サクネンド</t>
    </rPh>
    <rPh sb="192" eb="193">
      <t>ヨコ</t>
    </rPh>
    <phoneticPr fontId="4"/>
  </si>
  <si>
    <t xml:space="preserve"> マンホール、管渠とも耐用年数50年のところ古いもので経過年数31年です。管渠清掃、点検により耐用年数の延伸を目指します。
　3箇所あった処理場のうち松本地区については、令和３年度末に出雲崎地区に統合しました。
　出雲崎地区については、平成25年度から平成27年度に処理場の設備更新対策事業に取り組み、機能回復を行いましたが、電気機械設備の多くが耐用年数を迎えており、対策が必要な状況です。
　赤坂山地区については今後10年を目途に機能回復事業の検討が必要です。</t>
    <phoneticPr fontId="4"/>
  </si>
  <si>
    <t>　収益的収支、経費回収率、汚水処理原価とも起債償還額の減少等により昨年度より改善を示していますが、償還金のほとんどは繰入金に頼っている状況です。
　料金は類似団体に比べ高額であり、水洗化率も高いため、大幅な収入増は見込めない状況です。今後もしばらくは基準外繰入が必要となります。
　建設に係る起債償還は、減少しながら令和13年度に終了するため、処理場の維持管理費を縮減させながら施設の延命化を行います。また、処理場更新費用が増大する前の段階で下水道への統合を視野に維持管理費の縮減に努め、人口減少による料金収入減へ対応します。
　上記方針を戦略的に実施するため今後10年間の経営戦略を平成29年1月に策定しました。令和6年4月1日から地方公営企業会計へ移行しており、令和7年度に改めて経営戦略の見直しを行います。</t>
    <rPh sb="312" eb="313">
      <t>ガツ</t>
    </rPh>
    <rPh sb="314" eb="315">
      <t>ニチ</t>
    </rPh>
    <rPh sb="323" eb="325">
      <t>カイケイ</t>
    </rPh>
    <rPh sb="333" eb="335">
      <t>レイワ</t>
    </rPh>
    <rPh sb="336" eb="338">
      <t>ネンド</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</si>
</sst>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6CF-43C3-A41A-BCBB67C26413}"/>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0.25</c:v>
                </c:pt>
                <c:pt idx="2">
                  <c:v>0.05</c:v>
                </c:pt>
                <c:pt idx="3">
                  <c:v>0.03</c:v>
                </c:pt>
                <c:pt idx="4">
                  <c:v>0.02</c:v>
                </c:pt>
              </c:numCache>
            </c:numRef>
          </c:val>
          <c:smooth val="0"/>
          <c:extLst>
            <c:ext xmlns:c16="http://schemas.microsoft.com/office/drawing/2014/chart" uri="{C3380CC4-5D6E-409C-BE32-E72D297353CC}">
              <c16:uniqueId val="{00000001-26CF-43C3-A41A-BCBB67C26413}"/>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51.08</c:v>
                </c:pt>
                <c:pt idx="1">
                  <c:v>51.08</c:v>
                </c:pt>
                <c:pt idx="2">
                  <c:v>58.7</c:v>
                </c:pt>
                <c:pt idx="3">
                  <c:v>64.78</c:v>
                </c:pt>
                <c:pt idx="4">
                  <c:v>63.79</c:v>
                </c:pt>
              </c:numCache>
            </c:numRef>
          </c:val>
          <c:extLst>
            <c:ext xmlns:c16="http://schemas.microsoft.com/office/drawing/2014/chart" uri="{C3380CC4-5D6E-409C-BE32-E72D297353CC}">
              <c16:uniqueId val="{00000000-21D6-4CB1-B087-CB0F7280EB41}"/>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50.14</c:v>
                </c:pt>
                <c:pt idx="1">
                  <c:v>54.83</c:v>
                </c:pt>
                <c:pt idx="2">
                  <c:v>66.53</c:v>
                </c:pt>
                <c:pt idx="3">
                  <c:v>52.35</c:v>
                </c:pt>
                <c:pt idx="4">
                  <c:v>52.63</c:v>
                </c:pt>
              </c:numCache>
            </c:numRef>
          </c:val>
          <c:smooth val="0"/>
          <c:extLst>
            <c:ext xmlns:c16="http://schemas.microsoft.com/office/drawing/2014/chart" uri="{C3380CC4-5D6E-409C-BE32-E72D297353CC}">
              <c16:uniqueId val="{00000001-21D6-4CB1-B087-CB0F7280EB41}"/>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95.29</c:v>
                </c:pt>
                <c:pt idx="1">
                  <c:v>95.3</c:v>
                </c:pt>
                <c:pt idx="2">
                  <c:v>95.49</c:v>
                </c:pt>
                <c:pt idx="3">
                  <c:v>95.74</c:v>
                </c:pt>
                <c:pt idx="4">
                  <c:v>95.89</c:v>
                </c:pt>
              </c:numCache>
            </c:numRef>
          </c:val>
          <c:extLst>
            <c:ext xmlns:c16="http://schemas.microsoft.com/office/drawing/2014/chart" uri="{C3380CC4-5D6E-409C-BE32-E72D297353CC}">
              <c16:uniqueId val="{00000000-E30A-43AE-9B63-B12E90FF37BD}"/>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84.98</c:v>
                </c:pt>
                <c:pt idx="1">
                  <c:v>84.7</c:v>
                </c:pt>
                <c:pt idx="2">
                  <c:v>84.67</c:v>
                </c:pt>
                <c:pt idx="3">
                  <c:v>84.39</c:v>
                </c:pt>
                <c:pt idx="4">
                  <c:v>90.32</c:v>
                </c:pt>
              </c:numCache>
            </c:numRef>
          </c:val>
          <c:smooth val="0"/>
          <c:extLst>
            <c:ext xmlns:c16="http://schemas.microsoft.com/office/drawing/2014/chart" uri="{C3380CC4-5D6E-409C-BE32-E72D297353CC}">
              <c16:uniqueId val="{00000001-E30A-43AE-9B63-B12E90FF37BD}"/>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78.06</c:v>
                </c:pt>
                <c:pt idx="1">
                  <c:v>78.92</c:v>
                </c:pt>
                <c:pt idx="2">
                  <c:v>81.87</c:v>
                </c:pt>
                <c:pt idx="3">
                  <c:v>84.32</c:v>
                </c:pt>
                <c:pt idx="4">
                  <c:v>86.35</c:v>
                </c:pt>
              </c:numCache>
            </c:numRef>
          </c:val>
          <c:extLst>
            <c:ext xmlns:c16="http://schemas.microsoft.com/office/drawing/2014/chart" uri="{C3380CC4-5D6E-409C-BE32-E72D297353CC}">
              <c16:uniqueId val="{00000000-FE20-41BE-B529-D3EF3DC62EDC}"/>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E20-41BE-B529-D3EF3DC62EDC}"/>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47A-4AAE-B84E-F471382EE8AC}"/>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47A-4AAE-B84E-F471382EE8AC}"/>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B84-4BC2-8CFF-64C732E2BA71}"/>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B84-4BC2-8CFF-64C732E2BA71}"/>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ED1-4F90-8202-C13E6727A972}"/>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ED1-4F90-8202-C13E6727A972}"/>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CAD-4449-A9BD-B25CE990640B}"/>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CAD-4449-A9BD-B25CE990640B}"/>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275.95</c:v>
                </c:pt>
                <c:pt idx="1">
                  <c:v>239.5</c:v>
                </c:pt>
                <c:pt idx="2">
                  <c:v>219.77</c:v>
                </c:pt>
                <c:pt idx="3">
                  <c:v>773.86</c:v>
                </c:pt>
                <c:pt idx="4">
                  <c:v>776.54</c:v>
                </c:pt>
              </c:numCache>
            </c:numRef>
          </c:val>
          <c:extLst>
            <c:ext xmlns:c16="http://schemas.microsoft.com/office/drawing/2014/chart" uri="{C3380CC4-5D6E-409C-BE32-E72D297353CC}">
              <c16:uniqueId val="{00000000-E095-409E-93DA-FE3A80B214F8}"/>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826.83</c:v>
                </c:pt>
                <c:pt idx="1">
                  <c:v>867.83</c:v>
                </c:pt>
                <c:pt idx="2">
                  <c:v>791.76</c:v>
                </c:pt>
                <c:pt idx="3">
                  <c:v>900.82</c:v>
                </c:pt>
                <c:pt idx="4">
                  <c:v>743.31</c:v>
                </c:pt>
              </c:numCache>
            </c:numRef>
          </c:val>
          <c:smooth val="0"/>
          <c:extLst>
            <c:ext xmlns:c16="http://schemas.microsoft.com/office/drawing/2014/chart" uri="{C3380CC4-5D6E-409C-BE32-E72D297353CC}">
              <c16:uniqueId val="{00000001-E095-409E-93DA-FE3A80B214F8}"/>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60.09</c:v>
                </c:pt>
                <c:pt idx="1">
                  <c:v>61.81</c:v>
                </c:pt>
                <c:pt idx="2">
                  <c:v>66.95</c:v>
                </c:pt>
                <c:pt idx="3">
                  <c:v>71.86</c:v>
                </c:pt>
                <c:pt idx="4">
                  <c:v>72.42</c:v>
                </c:pt>
              </c:numCache>
            </c:numRef>
          </c:val>
          <c:extLst>
            <c:ext xmlns:c16="http://schemas.microsoft.com/office/drawing/2014/chart" uri="{C3380CC4-5D6E-409C-BE32-E72D297353CC}">
              <c16:uniqueId val="{00000000-D969-409C-88F1-47EEADE6F3E8}"/>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57.31</c:v>
                </c:pt>
                <c:pt idx="1">
                  <c:v>57.08</c:v>
                </c:pt>
                <c:pt idx="2">
                  <c:v>56.26</c:v>
                </c:pt>
                <c:pt idx="3">
                  <c:v>52.94</c:v>
                </c:pt>
                <c:pt idx="4">
                  <c:v>61.15</c:v>
                </c:pt>
              </c:numCache>
            </c:numRef>
          </c:val>
          <c:smooth val="0"/>
          <c:extLst>
            <c:ext xmlns:c16="http://schemas.microsoft.com/office/drawing/2014/chart" uri="{C3380CC4-5D6E-409C-BE32-E72D297353CC}">
              <c16:uniqueId val="{00000001-D969-409C-88F1-47EEADE6F3E8}"/>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350.47</c:v>
                </c:pt>
                <c:pt idx="1">
                  <c:v>336.29</c:v>
                </c:pt>
                <c:pt idx="2">
                  <c:v>315.33</c:v>
                </c:pt>
                <c:pt idx="3">
                  <c:v>297.7</c:v>
                </c:pt>
                <c:pt idx="4">
                  <c:v>274.87</c:v>
                </c:pt>
              </c:numCache>
            </c:numRef>
          </c:val>
          <c:extLst>
            <c:ext xmlns:c16="http://schemas.microsoft.com/office/drawing/2014/chart" uri="{C3380CC4-5D6E-409C-BE32-E72D297353CC}">
              <c16:uniqueId val="{00000000-A676-4707-A81B-5EB074C43053}"/>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273.52</c:v>
                </c:pt>
                <c:pt idx="1">
                  <c:v>274.99</c:v>
                </c:pt>
                <c:pt idx="2">
                  <c:v>282.08999999999997</c:v>
                </c:pt>
                <c:pt idx="3">
                  <c:v>303.27999999999997</c:v>
                </c:pt>
                <c:pt idx="4">
                  <c:v>250.43</c:v>
                </c:pt>
              </c:numCache>
            </c:numRef>
          </c:val>
          <c:smooth val="0"/>
          <c:extLst>
            <c:ext xmlns:c16="http://schemas.microsoft.com/office/drawing/2014/chart" uri="{C3380CC4-5D6E-409C-BE32-E72D297353CC}">
              <c16:uniqueId val="{00000001-A676-4707-A81B-5EB074C43053}"/>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【785.10】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G66"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新潟県　出雲崎町</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9" t="str">
        <f>データ!I6</f>
        <v>法非適用</v>
      </c>
      <c r="C8" s="39"/>
      <c r="D8" s="39"/>
      <c r="E8" s="39"/>
      <c r="F8" s="39"/>
      <c r="G8" s="39"/>
      <c r="H8" s="39"/>
      <c r="I8" s="39" t="str">
        <f>データ!J6</f>
        <v>下水道事業</v>
      </c>
      <c r="J8" s="39"/>
      <c r="K8" s="39"/>
      <c r="L8" s="39"/>
      <c r="M8" s="39"/>
      <c r="N8" s="39"/>
      <c r="O8" s="39"/>
      <c r="P8" s="39" t="str">
        <f>データ!K6</f>
        <v>農業集落排水</v>
      </c>
      <c r="Q8" s="39"/>
      <c r="R8" s="39"/>
      <c r="S8" s="39"/>
      <c r="T8" s="39"/>
      <c r="U8" s="39"/>
      <c r="V8" s="39"/>
      <c r="W8" s="39" t="str">
        <f>データ!L6</f>
        <v>F1</v>
      </c>
      <c r="X8" s="39"/>
      <c r="Y8" s="39"/>
      <c r="Z8" s="39"/>
      <c r="AA8" s="39"/>
      <c r="AB8" s="39"/>
      <c r="AC8" s="39"/>
      <c r="AD8" s="40" t="str">
        <f>データ!$M$6</f>
        <v>非設置</v>
      </c>
      <c r="AE8" s="40"/>
      <c r="AF8" s="40"/>
      <c r="AG8" s="40"/>
      <c r="AH8" s="40"/>
      <c r="AI8" s="40"/>
      <c r="AJ8" s="40"/>
      <c r="AK8" s="3"/>
      <c r="AL8" s="41">
        <f>データ!S6</f>
        <v>3996</v>
      </c>
      <c r="AM8" s="41"/>
      <c r="AN8" s="41"/>
      <c r="AO8" s="41"/>
      <c r="AP8" s="41"/>
      <c r="AQ8" s="41"/>
      <c r="AR8" s="41"/>
      <c r="AS8" s="41"/>
      <c r="AT8" s="34">
        <f>データ!T6</f>
        <v>44.41</v>
      </c>
      <c r="AU8" s="34"/>
      <c r="AV8" s="34"/>
      <c r="AW8" s="34"/>
      <c r="AX8" s="34"/>
      <c r="AY8" s="34"/>
      <c r="AZ8" s="34"/>
      <c r="BA8" s="34"/>
      <c r="BB8" s="34">
        <f>データ!U6</f>
        <v>89.98</v>
      </c>
      <c r="BC8" s="34"/>
      <c r="BD8" s="34"/>
      <c r="BE8" s="34"/>
      <c r="BF8" s="34"/>
      <c r="BG8" s="34"/>
      <c r="BH8" s="34"/>
      <c r="BI8" s="34"/>
      <c r="BJ8" s="3"/>
      <c r="BK8" s="3"/>
      <c r="BL8" s="35" t="s">
        <v>10</v>
      </c>
      <c r="BM8" s="36"/>
      <c r="BN8" s="37" t="s">
        <v>11</v>
      </c>
      <c r="BO8" s="37"/>
      <c r="BP8" s="37"/>
      <c r="BQ8" s="37"/>
      <c r="BR8" s="37"/>
      <c r="BS8" s="37"/>
      <c r="BT8" s="37"/>
      <c r="BU8" s="37"/>
      <c r="BV8" s="37"/>
      <c r="BW8" s="37"/>
      <c r="BX8" s="37"/>
      <c r="BY8" s="38"/>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4" t="str">
        <f>データ!N6</f>
        <v>-</v>
      </c>
      <c r="C10" s="34"/>
      <c r="D10" s="34"/>
      <c r="E10" s="34"/>
      <c r="F10" s="34"/>
      <c r="G10" s="34"/>
      <c r="H10" s="34"/>
      <c r="I10" s="34" t="str">
        <f>データ!O6</f>
        <v>該当数値なし</v>
      </c>
      <c r="J10" s="34"/>
      <c r="K10" s="34"/>
      <c r="L10" s="34"/>
      <c r="M10" s="34"/>
      <c r="N10" s="34"/>
      <c r="O10" s="34"/>
      <c r="P10" s="34">
        <f>データ!P6</f>
        <v>39.950000000000003</v>
      </c>
      <c r="Q10" s="34"/>
      <c r="R10" s="34"/>
      <c r="S10" s="34"/>
      <c r="T10" s="34"/>
      <c r="U10" s="34"/>
      <c r="V10" s="34"/>
      <c r="W10" s="34">
        <f>データ!Q6</f>
        <v>89.39</v>
      </c>
      <c r="X10" s="34"/>
      <c r="Y10" s="34"/>
      <c r="Z10" s="34"/>
      <c r="AA10" s="34"/>
      <c r="AB10" s="34"/>
      <c r="AC10" s="34"/>
      <c r="AD10" s="41">
        <f>データ!R6</f>
        <v>3960</v>
      </c>
      <c r="AE10" s="41"/>
      <c r="AF10" s="41"/>
      <c r="AG10" s="41"/>
      <c r="AH10" s="41"/>
      <c r="AI10" s="41"/>
      <c r="AJ10" s="41"/>
      <c r="AK10" s="2"/>
      <c r="AL10" s="41">
        <f>データ!V6</f>
        <v>1580</v>
      </c>
      <c r="AM10" s="41"/>
      <c r="AN10" s="41"/>
      <c r="AO10" s="41"/>
      <c r="AP10" s="41"/>
      <c r="AQ10" s="41"/>
      <c r="AR10" s="41"/>
      <c r="AS10" s="41"/>
      <c r="AT10" s="34">
        <f>データ!W6</f>
        <v>1.47</v>
      </c>
      <c r="AU10" s="34"/>
      <c r="AV10" s="34"/>
      <c r="AW10" s="34"/>
      <c r="AX10" s="34"/>
      <c r="AY10" s="34"/>
      <c r="AZ10" s="34"/>
      <c r="BA10" s="34"/>
      <c r="BB10" s="34">
        <f>データ!X6</f>
        <v>1074.83</v>
      </c>
      <c r="BC10" s="34"/>
      <c r="BD10" s="34"/>
      <c r="BE10" s="34"/>
      <c r="BF10" s="34"/>
      <c r="BG10" s="34"/>
      <c r="BH10" s="34"/>
      <c r="BI10" s="34"/>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117</v>
      </c>
      <c r="BM16" s="65"/>
      <c r="BN16" s="65"/>
      <c r="BO16" s="65"/>
      <c r="BP16" s="65"/>
      <c r="BQ16" s="65"/>
      <c r="BR16" s="65"/>
      <c r="BS16" s="65"/>
      <c r="BT16" s="65"/>
      <c r="BU16" s="65"/>
      <c r="BV16" s="65"/>
      <c r="BW16" s="65"/>
      <c r="BX16" s="65"/>
      <c r="BY16" s="65"/>
      <c r="BZ16" s="6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118</v>
      </c>
      <c r="BM47" s="65"/>
      <c r="BN47" s="65"/>
      <c r="BO47" s="65"/>
      <c r="BP47" s="65"/>
      <c r="BQ47" s="65"/>
      <c r="BR47" s="65"/>
      <c r="BS47" s="65"/>
      <c r="BT47" s="65"/>
      <c r="BU47" s="65"/>
      <c r="BV47" s="65"/>
      <c r="BW47" s="65"/>
      <c r="BX47" s="65"/>
      <c r="BY47" s="65"/>
      <c r="BZ47" s="6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15">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119</v>
      </c>
      <c r="BM66" s="65"/>
      <c r="BN66" s="65"/>
      <c r="BO66" s="65"/>
      <c r="BP66" s="65"/>
      <c r="BQ66" s="65"/>
      <c r="BR66" s="65"/>
      <c r="BS66" s="65"/>
      <c r="BT66" s="65"/>
      <c r="BU66" s="65"/>
      <c r="BV66" s="65"/>
      <c r="BW66" s="65"/>
      <c r="BX66" s="65"/>
      <c r="BY66" s="65"/>
      <c r="BZ66" s="6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15">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【785.10】</v>
      </c>
      <c r="I86" s="12" t="str">
        <f>データ!CA6</f>
        <v>【56.93】</v>
      </c>
      <c r="J86" s="12" t="str">
        <f>データ!CL6</f>
        <v>【271.15】</v>
      </c>
      <c r="K86" s="12" t="str">
        <f>データ!CW6</f>
        <v>【49.87】</v>
      </c>
      <c r="L86" s="12" t="str">
        <f>データ!DH6</f>
        <v>【87.54】</v>
      </c>
      <c r="M86" s="12" t="s">
        <v>44</v>
      </c>
      <c r="N86" s="12" t="s">
        <v>44</v>
      </c>
      <c r="O86" s="12" t="str">
        <f>データ!EO6</f>
        <v>【0.02】</v>
      </c>
    </row>
  </sheetData>
  <sheetProtection algorithmName="SHA-512" hashValue="v6rIMz0GoqwA+lLeXiwxONfTV/Xdiuc+Wrq3ha19ZWo8uA3vRkYQRmAPUMhclKEA2r7hf3t2lR9A/yu5+WS5gA==" saltValue="b5SLwn0zrxriLhY3U0iveA=="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2" t="s">
        <v>54</v>
      </c>
      <c r="I3" s="73"/>
      <c r="J3" s="73"/>
      <c r="K3" s="73"/>
      <c r="L3" s="73"/>
      <c r="M3" s="73"/>
      <c r="N3" s="73"/>
      <c r="O3" s="73"/>
      <c r="P3" s="73"/>
      <c r="Q3" s="73"/>
      <c r="R3" s="73"/>
      <c r="S3" s="73"/>
      <c r="T3" s="73"/>
      <c r="U3" s="73"/>
      <c r="V3" s="73"/>
      <c r="W3" s="73"/>
      <c r="X3" s="74"/>
      <c r="Y3" s="78" t="s">
        <v>55</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56</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5" x14ac:dyDescent="0.15">
      <c r="A4" s="14" t="s">
        <v>57</v>
      </c>
      <c r="B4" s="16"/>
      <c r="C4" s="16"/>
      <c r="D4" s="16"/>
      <c r="E4" s="16"/>
      <c r="F4" s="16"/>
      <c r="G4" s="16"/>
      <c r="H4" s="75"/>
      <c r="I4" s="76"/>
      <c r="J4" s="76"/>
      <c r="K4" s="76"/>
      <c r="L4" s="76"/>
      <c r="M4" s="76"/>
      <c r="N4" s="76"/>
      <c r="O4" s="76"/>
      <c r="P4" s="76"/>
      <c r="Q4" s="76"/>
      <c r="R4" s="76"/>
      <c r="S4" s="76"/>
      <c r="T4" s="76"/>
      <c r="U4" s="76"/>
      <c r="V4" s="76"/>
      <c r="W4" s="76"/>
      <c r="X4" s="77"/>
      <c r="Y4" s="71" t="s">
        <v>58</v>
      </c>
      <c r="Z4" s="71"/>
      <c r="AA4" s="71"/>
      <c r="AB4" s="71"/>
      <c r="AC4" s="71"/>
      <c r="AD4" s="71"/>
      <c r="AE4" s="71"/>
      <c r="AF4" s="71"/>
      <c r="AG4" s="71"/>
      <c r="AH4" s="71"/>
      <c r="AI4" s="71"/>
      <c r="AJ4" s="71" t="s">
        <v>59</v>
      </c>
      <c r="AK4" s="71"/>
      <c r="AL4" s="71"/>
      <c r="AM4" s="71"/>
      <c r="AN4" s="71"/>
      <c r="AO4" s="71"/>
      <c r="AP4" s="71"/>
      <c r="AQ4" s="71"/>
      <c r="AR4" s="71"/>
      <c r="AS4" s="71"/>
      <c r="AT4" s="71"/>
      <c r="AU4" s="71" t="s">
        <v>60</v>
      </c>
      <c r="AV4" s="71"/>
      <c r="AW4" s="71"/>
      <c r="AX4" s="71"/>
      <c r="AY4" s="71"/>
      <c r="AZ4" s="71"/>
      <c r="BA4" s="71"/>
      <c r="BB4" s="71"/>
      <c r="BC4" s="71"/>
      <c r="BD4" s="71"/>
      <c r="BE4" s="71"/>
      <c r="BF4" s="71" t="s">
        <v>61</v>
      </c>
      <c r="BG4" s="71"/>
      <c r="BH4" s="71"/>
      <c r="BI4" s="71"/>
      <c r="BJ4" s="71"/>
      <c r="BK4" s="71"/>
      <c r="BL4" s="71"/>
      <c r="BM4" s="71"/>
      <c r="BN4" s="71"/>
      <c r="BO4" s="71"/>
      <c r="BP4" s="71"/>
      <c r="BQ4" s="71" t="s">
        <v>62</v>
      </c>
      <c r="BR4" s="71"/>
      <c r="BS4" s="71"/>
      <c r="BT4" s="71"/>
      <c r="BU4" s="71"/>
      <c r="BV4" s="71"/>
      <c r="BW4" s="71"/>
      <c r="BX4" s="71"/>
      <c r="BY4" s="71"/>
      <c r="BZ4" s="71"/>
      <c r="CA4" s="71"/>
      <c r="CB4" s="71" t="s">
        <v>63</v>
      </c>
      <c r="CC4" s="71"/>
      <c r="CD4" s="71"/>
      <c r="CE4" s="71"/>
      <c r="CF4" s="71"/>
      <c r="CG4" s="71"/>
      <c r="CH4" s="71"/>
      <c r="CI4" s="71"/>
      <c r="CJ4" s="71"/>
      <c r="CK4" s="71"/>
      <c r="CL4" s="71"/>
      <c r="CM4" s="71" t="s">
        <v>64</v>
      </c>
      <c r="CN4" s="71"/>
      <c r="CO4" s="71"/>
      <c r="CP4" s="71"/>
      <c r="CQ4" s="71"/>
      <c r="CR4" s="71"/>
      <c r="CS4" s="71"/>
      <c r="CT4" s="71"/>
      <c r="CU4" s="71"/>
      <c r="CV4" s="71"/>
      <c r="CW4" s="71"/>
      <c r="CX4" s="71" t="s">
        <v>65</v>
      </c>
      <c r="CY4" s="71"/>
      <c r="CZ4" s="71"/>
      <c r="DA4" s="71"/>
      <c r="DB4" s="71"/>
      <c r="DC4" s="71"/>
      <c r="DD4" s="71"/>
      <c r="DE4" s="71"/>
      <c r="DF4" s="71"/>
      <c r="DG4" s="71"/>
      <c r="DH4" s="71"/>
      <c r="DI4" s="71" t="s">
        <v>66</v>
      </c>
      <c r="DJ4" s="71"/>
      <c r="DK4" s="71"/>
      <c r="DL4" s="71"/>
      <c r="DM4" s="71"/>
      <c r="DN4" s="71"/>
      <c r="DO4" s="71"/>
      <c r="DP4" s="71"/>
      <c r="DQ4" s="71"/>
      <c r="DR4" s="71"/>
      <c r="DS4" s="71"/>
      <c r="DT4" s="71" t="s">
        <v>67</v>
      </c>
      <c r="DU4" s="71"/>
      <c r="DV4" s="71"/>
      <c r="DW4" s="71"/>
      <c r="DX4" s="71"/>
      <c r="DY4" s="71"/>
      <c r="DZ4" s="71"/>
      <c r="EA4" s="71"/>
      <c r="EB4" s="71"/>
      <c r="EC4" s="71"/>
      <c r="ED4" s="71"/>
      <c r="EE4" s="71" t="s">
        <v>68</v>
      </c>
      <c r="EF4" s="71"/>
      <c r="EG4" s="71"/>
      <c r="EH4" s="71"/>
      <c r="EI4" s="71"/>
      <c r="EJ4" s="71"/>
      <c r="EK4" s="71"/>
      <c r="EL4" s="71"/>
      <c r="EM4" s="71"/>
      <c r="EN4" s="71"/>
      <c r="EO4" s="71"/>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2023</v>
      </c>
      <c r="C6" s="19">
        <f t="shared" ref="C6:X6" si="3">C7</f>
        <v>154059</v>
      </c>
      <c r="D6" s="19">
        <f t="shared" si="3"/>
        <v>47</v>
      </c>
      <c r="E6" s="19">
        <f t="shared" si="3"/>
        <v>17</v>
      </c>
      <c r="F6" s="19">
        <f t="shared" si="3"/>
        <v>5</v>
      </c>
      <c r="G6" s="19">
        <f t="shared" si="3"/>
        <v>0</v>
      </c>
      <c r="H6" s="19" t="str">
        <f t="shared" si="3"/>
        <v>新潟県　出雲崎町</v>
      </c>
      <c r="I6" s="19" t="str">
        <f t="shared" si="3"/>
        <v>法非適用</v>
      </c>
      <c r="J6" s="19" t="str">
        <f t="shared" si="3"/>
        <v>下水道事業</v>
      </c>
      <c r="K6" s="19" t="str">
        <f t="shared" si="3"/>
        <v>農業集落排水</v>
      </c>
      <c r="L6" s="19" t="str">
        <f t="shared" si="3"/>
        <v>F1</v>
      </c>
      <c r="M6" s="19" t="str">
        <f t="shared" si="3"/>
        <v>非設置</v>
      </c>
      <c r="N6" s="20" t="str">
        <f t="shared" si="3"/>
        <v>-</v>
      </c>
      <c r="O6" s="20" t="str">
        <f t="shared" si="3"/>
        <v>該当数値なし</v>
      </c>
      <c r="P6" s="20">
        <f t="shared" si="3"/>
        <v>39.950000000000003</v>
      </c>
      <c r="Q6" s="20">
        <f t="shared" si="3"/>
        <v>89.39</v>
      </c>
      <c r="R6" s="20">
        <f t="shared" si="3"/>
        <v>3960</v>
      </c>
      <c r="S6" s="20">
        <f t="shared" si="3"/>
        <v>3996</v>
      </c>
      <c r="T6" s="20">
        <f t="shared" si="3"/>
        <v>44.41</v>
      </c>
      <c r="U6" s="20">
        <f t="shared" si="3"/>
        <v>89.98</v>
      </c>
      <c r="V6" s="20">
        <f t="shared" si="3"/>
        <v>1580</v>
      </c>
      <c r="W6" s="20">
        <f t="shared" si="3"/>
        <v>1.47</v>
      </c>
      <c r="X6" s="20">
        <f t="shared" si="3"/>
        <v>1074.83</v>
      </c>
      <c r="Y6" s="21">
        <f>IF(Y7="",NA(),Y7)</f>
        <v>78.06</v>
      </c>
      <c r="Z6" s="21">
        <f t="shared" ref="Z6:AH6" si="4">IF(Z7="",NA(),Z7)</f>
        <v>78.92</v>
      </c>
      <c r="AA6" s="21">
        <f t="shared" si="4"/>
        <v>81.87</v>
      </c>
      <c r="AB6" s="21">
        <f t="shared" si="4"/>
        <v>84.32</v>
      </c>
      <c r="AC6" s="21">
        <f t="shared" si="4"/>
        <v>86.35</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275.95</v>
      </c>
      <c r="BG6" s="21">
        <f t="shared" ref="BG6:BO6" si="7">IF(BG7="",NA(),BG7)</f>
        <v>239.5</v>
      </c>
      <c r="BH6" s="21">
        <f t="shared" si="7"/>
        <v>219.77</v>
      </c>
      <c r="BI6" s="21">
        <f t="shared" si="7"/>
        <v>773.86</v>
      </c>
      <c r="BJ6" s="21">
        <f t="shared" si="7"/>
        <v>776.54</v>
      </c>
      <c r="BK6" s="21">
        <f t="shared" si="7"/>
        <v>826.83</v>
      </c>
      <c r="BL6" s="21">
        <f t="shared" si="7"/>
        <v>867.83</v>
      </c>
      <c r="BM6" s="21">
        <f t="shared" si="7"/>
        <v>791.76</v>
      </c>
      <c r="BN6" s="21">
        <f t="shared" si="7"/>
        <v>900.82</v>
      </c>
      <c r="BO6" s="21">
        <f t="shared" si="7"/>
        <v>743.31</v>
      </c>
      <c r="BP6" s="20" t="str">
        <f>IF(BP7="","",IF(BP7="-","【-】","【"&amp;SUBSTITUTE(TEXT(BP7,"#,##0.00"),"-","△")&amp;"】"))</f>
        <v>【785.10】</v>
      </c>
      <c r="BQ6" s="21">
        <f>IF(BQ7="",NA(),BQ7)</f>
        <v>60.09</v>
      </c>
      <c r="BR6" s="21">
        <f t="shared" ref="BR6:BZ6" si="8">IF(BR7="",NA(),BR7)</f>
        <v>61.81</v>
      </c>
      <c r="BS6" s="21">
        <f t="shared" si="8"/>
        <v>66.95</v>
      </c>
      <c r="BT6" s="21">
        <f t="shared" si="8"/>
        <v>71.86</v>
      </c>
      <c r="BU6" s="21">
        <f t="shared" si="8"/>
        <v>72.42</v>
      </c>
      <c r="BV6" s="21">
        <f t="shared" si="8"/>
        <v>57.31</v>
      </c>
      <c r="BW6" s="21">
        <f t="shared" si="8"/>
        <v>57.08</v>
      </c>
      <c r="BX6" s="21">
        <f t="shared" si="8"/>
        <v>56.26</v>
      </c>
      <c r="BY6" s="21">
        <f t="shared" si="8"/>
        <v>52.94</v>
      </c>
      <c r="BZ6" s="21">
        <f t="shared" si="8"/>
        <v>61.15</v>
      </c>
      <c r="CA6" s="20" t="str">
        <f>IF(CA7="","",IF(CA7="-","【-】","【"&amp;SUBSTITUTE(TEXT(CA7,"#,##0.00"),"-","△")&amp;"】"))</f>
        <v>【56.93】</v>
      </c>
      <c r="CB6" s="21">
        <f>IF(CB7="",NA(),CB7)</f>
        <v>350.47</v>
      </c>
      <c r="CC6" s="21">
        <f t="shared" ref="CC6:CK6" si="9">IF(CC7="",NA(),CC7)</f>
        <v>336.29</v>
      </c>
      <c r="CD6" s="21">
        <f t="shared" si="9"/>
        <v>315.33</v>
      </c>
      <c r="CE6" s="21">
        <f t="shared" si="9"/>
        <v>297.7</v>
      </c>
      <c r="CF6" s="21">
        <f t="shared" si="9"/>
        <v>274.87</v>
      </c>
      <c r="CG6" s="21">
        <f t="shared" si="9"/>
        <v>273.52</v>
      </c>
      <c r="CH6" s="21">
        <f t="shared" si="9"/>
        <v>274.99</v>
      </c>
      <c r="CI6" s="21">
        <f t="shared" si="9"/>
        <v>282.08999999999997</v>
      </c>
      <c r="CJ6" s="21">
        <f t="shared" si="9"/>
        <v>303.27999999999997</v>
      </c>
      <c r="CK6" s="21">
        <f t="shared" si="9"/>
        <v>250.43</v>
      </c>
      <c r="CL6" s="20" t="str">
        <f>IF(CL7="","",IF(CL7="-","【-】","【"&amp;SUBSTITUTE(TEXT(CL7,"#,##0.00"),"-","△")&amp;"】"))</f>
        <v>【271.15】</v>
      </c>
      <c r="CM6" s="21">
        <f>IF(CM7="",NA(),CM7)</f>
        <v>51.08</v>
      </c>
      <c r="CN6" s="21">
        <f t="shared" ref="CN6:CV6" si="10">IF(CN7="",NA(),CN7)</f>
        <v>51.08</v>
      </c>
      <c r="CO6" s="21">
        <f t="shared" si="10"/>
        <v>58.7</v>
      </c>
      <c r="CP6" s="21">
        <f t="shared" si="10"/>
        <v>64.78</v>
      </c>
      <c r="CQ6" s="21">
        <f t="shared" si="10"/>
        <v>63.79</v>
      </c>
      <c r="CR6" s="21">
        <f t="shared" si="10"/>
        <v>50.14</v>
      </c>
      <c r="CS6" s="21">
        <f t="shared" si="10"/>
        <v>54.83</v>
      </c>
      <c r="CT6" s="21">
        <f t="shared" si="10"/>
        <v>66.53</v>
      </c>
      <c r="CU6" s="21">
        <f t="shared" si="10"/>
        <v>52.35</v>
      </c>
      <c r="CV6" s="21">
        <f t="shared" si="10"/>
        <v>52.63</v>
      </c>
      <c r="CW6" s="20" t="str">
        <f>IF(CW7="","",IF(CW7="-","【-】","【"&amp;SUBSTITUTE(TEXT(CW7,"#,##0.00"),"-","△")&amp;"】"))</f>
        <v>【49.87】</v>
      </c>
      <c r="CX6" s="21">
        <f>IF(CX7="",NA(),CX7)</f>
        <v>95.29</v>
      </c>
      <c r="CY6" s="21">
        <f t="shared" ref="CY6:DG6" si="11">IF(CY7="",NA(),CY7)</f>
        <v>95.3</v>
      </c>
      <c r="CZ6" s="21">
        <f t="shared" si="11"/>
        <v>95.49</v>
      </c>
      <c r="DA6" s="21">
        <f t="shared" si="11"/>
        <v>95.74</v>
      </c>
      <c r="DB6" s="21">
        <f t="shared" si="11"/>
        <v>95.89</v>
      </c>
      <c r="DC6" s="21">
        <f t="shared" si="11"/>
        <v>84.98</v>
      </c>
      <c r="DD6" s="21">
        <f t="shared" si="11"/>
        <v>84.7</v>
      </c>
      <c r="DE6" s="21">
        <f t="shared" si="11"/>
        <v>84.67</v>
      </c>
      <c r="DF6" s="21">
        <f t="shared" si="11"/>
        <v>84.39</v>
      </c>
      <c r="DG6" s="21">
        <f t="shared" si="11"/>
        <v>90.32</v>
      </c>
      <c r="DH6" s="20" t="str">
        <f>IF(DH7="","",IF(DH7="-","【-】","【"&amp;SUBSTITUTE(TEXT(DH7,"#,##0.00"),"-","△")&amp;"】"))</f>
        <v>【87.54】</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0.02</v>
      </c>
      <c r="EK6" s="21">
        <f t="shared" si="14"/>
        <v>0.25</v>
      </c>
      <c r="EL6" s="21">
        <f t="shared" si="14"/>
        <v>0.05</v>
      </c>
      <c r="EM6" s="21">
        <f t="shared" si="14"/>
        <v>0.03</v>
      </c>
      <c r="EN6" s="21">
        <f t="shared" si="14"/>
        <v>0.02</v>
      </c>
      <c r="EO6" s="20" t="str">
        <f>IF(EO7="","",IF(EO7="-","【-】","【"&amp;SUBSTITUTE(TEXT(EO7,"#,##0.00"),"-","△")&amp;"】"))</f>
        <v>【0.02】</v>
      </c>
    </row>
    <row r="7" spans="1:145" s="22" customFormat="1" x14ac:dyDescent="0.15">
      <c r="A7" s="14"/>
      <c r="B7" s="23">
        <v>2023</v>
      </c>
      <c r="C7" s="23">
        <v>154059</v>
      </c>
      <c r="D7" s="23">
        <v>47</v>
      </c>
      <c r="E7" s="23">
        <v>17</v>
      </c>
      <c r="F7" s="23">
        <v>5</v>
      </c>
      <c r="G7" s="23">
        <v>0</v>
      </c>
      <c r="H7" s="23" t="s">
        <v>98</v>
      </c>
      <c r="I7" s="23" t="s">
        <v>99</v>
      </c>
      <c r="J7" s="23" t="s">
        <v>100</v>
      </c>
      <c r="K7" s="23" t="s">
        <v>101</v>
      </c>
      <c r="L7" s="23" t="s">
        <v>102</v>
      </c>
      <c r="M7" s="23" t="s">
        <v>103</v>
      </c>
      <c r="N7" s="24" t="s">
        <v>104</v>
      </c>
      <c r="O7" s="24" t="s">
        <v>105</v>
      </c>
      <c r="P7" s="24">
        <v>39.950000000000003</v>
      </c>
      <c r="Q7" s="24">
        <v>89.39</v>
      </c>
      <c r="R7" s="24">
        <v>3960</v>
      </c>
      <c r="S7" s="24">
        <v>3996</v>
      </c>
      <c r="T7" s="24">
        <v>44.41</v>
      </c>
      <c r="U7" s="24">
        <v>89.98</v>
      </c>
      <c r="V7" s="24">
        <v>1580</v>
      </c>
      <c r="W7" s="24">
        <v>1.47</v>
      </c>
      <c r="X7" s="24">
        <v>1074.83</v>
      </c>
      <c r="Y7" s="24">
        <v>78.06</v>
      </c>
      <c r="Z7" s="24">
        <v>78.92</v>
      </c>
      <c r="AA7" s="24">
        <v>81.87</v>
      </c>
      <c r="AB7" s="24">
        <v>84.32</v>
      </c>
      <c r="AC7" s="24">
        <v>86.35</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275.95</v>
      </c>
      <c r="BG7" s="24">
        <v>239.5</v>
      </c>
      <c r="BH7" s="24">
        <v>219.77</v>
      </c>
      <c r="BI7" s="24">
        <v>773.86</v>
      </c>
      <c r="BJ7" s="24">
        <v>776.54</v>
      </c>
      <c r="BK7" s="24">
        <v>826.83</v>
      </c>
      <c r="BL7" s="24">
        <v>867.83</v>
      </c>
      <c r="BM7" s="24">
        <v>791.76</v>
      </c>
      <c r="BN7" s="24">
        <v>900.82</v>
      </c>
      <c r="BO7" s="24">
        <v>743.31</v>
      </c>
      <c r="BP7" s="24">
        <v>785.1</v>
      </c>
      <c r="BQ7" s="24">
        <v>60.09</v>
      </c>
      <c r="BR7" s="24">
        <v>61.81</v>
      </c>
      <c r="BS7" s="24">
        <v>66.95</v>
      </c>
      <c r="BT7" s="24">
        <v>71.86</v>
      </c>
      <c r="BU7" s="24">
        <v>72.42</v>
      </c>
      <c r="BV7" s="24">
        <v>57.31</v>
      </c>
      <c r="BW7" s="24">
        <v>57.08</v>
      </c>
      <c r="BX7" s="24">
        <v>56.26</v>
      </c>
      <c r="BY7" s="24">
        <v>52.94</v>
      </c>
      <c r="BZ7" s="24">
        <v>61.15</v>
      </c>
      <c r="CA7" s="24">
        <v>56.93</v>
      </c>
      <c r="CB7" s="24">
        <v>350.47</v>
      </c>
      <c r="CC7" s="24">
        <v>336.29</v>
      </c>
      <c r="CD7" s="24">
        <v>315.33</v>
      </c>
      <c r="CE7" s="24">
        <v>297.7</v>
      </c>
      <c r="CF7" s="24">
        <v>274.87</v>
      </c>
      <c r="CG7" s="24">
        <v>273.52</v>
      </c>
      <c r="CH7" s="24">
        <v>274.99</v>
      </c>
      <c r="CI7" s="24">
        <v>282.08999999999997</v>
      </c>
      <c r="CJ7" s="24">
        <v>303.27999999999997</v>
      </c>
      <c r="CK7" s="24">
        <v>250.43</v>
      </c>
      <c r="CL7" s="24">
        <v>271.14999999999998</v>
      </c>
      <c r="CM7" s="24">
        <v>51.08</v>
      </c>
      <c r="CN7" s="24">
        <v>51.08</v>
      </c>
      <c r="CO7" s="24">
        <v>58.7</v>
      </c>
      <c r="CP7" s="24">
        <v>64.78</v>
      </c>
      <c r="CQ7" s="24">
        <v>63.79</v>
      </c>
      <c r="CR7" s="24">
        <v>50.14</v>
      </c>
      <c r="CS7" s="24">
        <v>54.83</v>
      </c>
      <c r="CT7" s="24">
        <v>66.53</v>
      </c>
      <c r="CU7" s="24">
        <v>52.35</v>
      </c>
      <c r="CV7" s="24">
        <v>52.63</v>
      </c>
      <c r="CW7" s="24">
        <v>49.87</v>
      </c>
      <c r="CX7" s="24">
        <v>95.29</v>
      </c>
      <c r="CY7" s="24">
        <v>95.3</v>
      </c>
      <c r="CZ7" s="24">
        <v>95.49</v>
      </c>
      <c r="DA7" s="24">
        <v>95.74</v>
      </c>
      <c r="DB7" s="24">
        <v>95.89</v>
      </c>
      <c r="DC7" s="24">
        <v>84.98</v>
      </c>
      <c r="DD7" s="24">
        <v>84.7</v>
      </c>
      <c r="DE7" s="24">
        <v>84.67</v>
      </c>
      <c r="DF7" s="24">
        <v>84.39</v>
      </c>
      <c r="DG7" s="24">
        <v>90.32</v>
      </c>
      <c r="DH7" s="24">
        <v>87.54</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0.02</v>
      </c>
      <c r="EK7" s="24">
        <v>0.25</v>
      </c>
      <c r="EL7" s="24">
        <v>0.05</v>
      </c>
      <c r="EM7" s="24">
        <v>0.03</v>
      </c>
      <c r="EN7" s="24">
        <v>0.02</v>
      </c>
      <c r="EO7" s="24">
        <v>0.02</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DATEVALUE($B7-B11&amp;"/1/"&amp;B12)</f>
        <v>36892</v>
      </c>
      <c r="C10" s="27">
        <f t="shared" ref="C10:F10" si="15">DATEVALUE($B7-C11&amp;"/1/"&amp;C12)</f>
        <v>37257</v>
      </c>
      <c r="D10" s="27">
        <f t="shared" si="15"/>
        <v>37623</v>
      </c>
      <c r="E10" s="27">
        <f t="shared" si="15"/>
        <v>37989</v>
      </c>
      <c r="F10" s="27">
        <f t="shared" si="15"/>
        <v>38356</v>
      </c>
    </row>
    <row r="11" spans="1:145" x14ac:dyDescent="0.15">
      <c r="B11">
        <v>22</v>
      </c>
      <c r="C11">
        <v>21</v>
      </c>
      <c r="D11">
        <v>20</v>
      </c>
      <c r="E11">
        <v>19</v>
      </c>
      <c r="F11">
        <v>18</v>
      </c>
      <c r="G11" t="s">
        <v>111</v>
      </c>
    </row>
    <row r="12" spans="1:145" x14ac:dyDescent="0.15">
      <c r="B12">
        <v>1</v>
      </c>
      <c r="C12">
        <v>1</v>
      </c>
      <c r="D12">
        <v>2</v>
      </c>
      <c r="E12">
        <v>3</v>
      </c>
      <c r="F12">
        <v>4</v>
      </c>
      <c r="G12" t="s">
        <v>112</v>
      </c>
    </row>
    <row r="13" spans="1:145" x14ac:dyDescent="0.15">
      <c r="B13" t="s">
        <v>113</v>
      </c>
      <c r="C13" t="s">
        <v>114</v>
      </c>
      <c r="D13" t="s">
        <v>115</v>
      </c>
      <c r="E13" t="s">
        <v>115</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村越　一雄</cp:lastModifiedBy>
  <cp:lastPrinted>2025-01-28T07:47:59Z</cp:lastPrinted>
  <dcterms:modified xsi:type="dcterms:W3CDTF">2025-02-14T01:25:44Z</dcterms:modified>
</cp:coreProperties>
</file>